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tabRatio="879" activeTab="0"/>
  </bookViews>
  <sheets>
    <sheet name="Poc.strana" sheetId="1" r:id="rId1"/>
    <sheet name="Sadrzaj_Dinamika" sheetId="2" r:id="rId2"/>
    <sheet name="Javno snabdevanje" sheetId="3" r:id="rId3"/>
    <sheet name="Korisnicki servis" sheetId="4" r:id="rId4"/>
    <sheet name="Kvalitet javnog snabdevanja" sheetId="5" r:id="rId5"/>
  </sheets>
  <definedNames>
    <definedName name="PerIzv">'Sadrzaj_Dinamika'!$B$18:$C$21</definedName>
    <definedName name="PerIzv1">'Sadrzaj_Dinamika'!$K$18:$K$21</definedName>
    <definedName name="_xlnm.Print_Area" localSheetId="2">'Javno snabdevanje'!$A$1:$F$21</definedName>
    <definedName name="_xlnm.Print_Area" localSheetId="3">'Korisnicki servis'!$A$1:$F$22</definedName>
    <definedName name="_xlnm.Print_Area" localSheetId="4">'Kvalitet javnog snabdevanja'!$A$1:$I$28</definedName>
    <definedName name="_xlnm.Print_Area" localSheetId="0">'Poc.strana'!$A$1:$E$41</definedName>
    <definedName name="_xlnm.Print_Area" localSheetId="1">'Sadrzaj_Dinamika'!$A$1:$I$27</definedName>
    <definedName name="_xlnm.Print_Titles" localSheetId="1">'Sadrzaj_Dinamika'!$7:$8</definedName>
  </definedNames>
  <calcPr fullCalcOnLoad="1"/>
</workbook>
</file>

<file path=xl/sharedStrings.xml><?xml version="1.0" encoding="utf-8"?>
<sst xmlns="http://schemas.openxmlformats.org/spreadsheetml/2006/main" count="145" uniqueCount="112">
  <si>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</si>
  <si>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</si>
  <si>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</si>
  <si>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</si>
  <si>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</si>
  <si>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</si>
  <si>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</si>
  <si>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</si>
  <si>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</si>
  <si>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</si>
  <si>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</si>
  <si>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Укупно</t>
  </si>
  <si>
    <t>минут</t>
  </si>
  <si>
    <t>дан</t>
  </si>
  <si>
    <t>%</t>
  </si>
  <si>
    <t>Број корисничких центара</t>
  </si>
  <si>
    <t>Просечан број радних сати у недељи</t>
  </si>
  <si>
    <t>сат</t>
  </si>
  <si>
    <t>посетом корисничком центру</t>
  </si>
  <si>
    <t>телефонским позивом</t>
  </si>
  <si>
    <t>поштом</t>
  </si>
  <si>
    <t>електронском поштом</t>
  </si>
  <si>
    <t>факсом</t>
  </si>
  <si>
    <t>Просечно време одзива на телефонски позив (време од пријема позива до јављања оператера)</t>
  </si>
  <si>
    <t>секунд</t>
  </si>
  <si>
    <t>Скраћени назив енергетског субјекта:</t>
  </si>
  <si>
    <t>електронски</t>
  </si>
  <si>
    <t>Период извештавања:</t>
  </si>
  <si>
    <t>Назив документа је назив Excel фајла који се доставља АЕРС за дефинисани период извештавања до назначеног рока</t>
  </si>
  <si>
    <t>Година (т):</t>
  </si>
  <si>
    <t>Период извештавања је период на који се подаци односе и бира се из опадајућег менија након уношења податка о Години (т)</t>
  </si>
  <si>
    <t>Година(т) је календарска година у којој се налази период извештавања, када се подаци односе на тромесечје, односно наредна година, када се подаци односе на претходну годину</t>
  </si>
  <si>
    <t>1.</t>
  </si>
  <si>
    <t>1.1.</t>
  </si>
  <si>
    <t>1.2.</t>
  </si>
  <si>
    <t>2.</t>
  </si>
  <si>
    <t>2.1.</t>
  </si>
  <si>
    <t>2.2.</t>
  </si>
  <si>
    <t>Преглед табела за достављање информација</t>
  </si>
  <si>
    <t>ПГКПИ-1</t>
  </si>
  <si>
    <t>Периоди извештавања и рокови за достављање информација</t>
  </si>
  <si>
    <t>чекања у корисничком центру</t>
  </si>
  <si>
    <t>одзива на телефонски позив</t>
  </si>
  <si>
    <t>одговора на упит електронском поштом</t>
  </si>
  <si>
    <t>одговора на упит поштом</t>
  </si>
  <si>
    <t>на телефонски позив за пријаву кварова</t>
  </si>
  <si>
    <t>Скраћени назив енергетског субјекта има најмање 3, а највише 5 латиничних слова.</t>
  </si>
  <si>
    <t>ПГС-1</t>
  </si>
  <si>
    <t>одзива на телефонски позив (време од пријема позива до јављања оператера)</t>
  </si>
  <si>
    <t>одговора на упите достављене поштом</t>
  </si>
  <si>
    <t>одговора на упите достављене електронском поштом</t>
  </si>
  <si>
    <t>Подаци који се попуњавају у табелама односе се само на евиденцију случајева из назначеног периода извештавања</t>
  </si>
  <si>
    <t>ПГС-2</t>
  </si>
  <si>
    <t>ПГС-3</t>
  </si>
  <si>
    <t>ПГС-4</t>
  </si>
  <si>
    <t>Број лиценце:</t>
  </si>
  <si>
    <t xml:space="preserve">Рад корисничког сервиса </t>
  </si>
  <si>
    <t>Комерцијални квалитет јавног снабдевања природним гасом</t>
  </si>
  <si>
    <t xml:space="preserve">Комерцијални подаци о јавном снабдевању крајњих купаца природним гасом </t>
  </si>
  <si>
    <t xml:space="preserve">Додатни аналитички подаци о раду јавног снабдевача </t>
  </si>
  <si>
    <t xml:space="preserve">Комерцијални показатељи квалитета јавног снабдевања природним гасом </t>
  </si>
  <si>
    <t>Скраћенице:</t>
  </si>
  <si>
    <t>АЕРС - Агенција за енергетику Републике Србије</t>
  </si>
  <si>
    <t>ОС - Оператор система</t>
  </si>
  <si>
    <t>Број поднетих приговора крајњих купаца  на испостављени рачун</t>
  </si>
  <si>
    <r>
      <t xml:space="preserve">Број поступања по приговорима крајњих купаца на испостављен рачун урађених у прописаном року </t>
    </r>
    <r>
      <rPr>
        <sz val="10"/>
        <color indexed="62"/>
        <rFont val="Arial Narrow"/>
        <family val="2"/>
      </rPr>
      <t>(8 дана од пријема приговора)</t>
    </r>
  </si>
  <si>
    <t>Број достављених упозорења крајњим купцима</t>
  </si>
  <si>
    <r>
      <t xml:space="preserve">Број упозорења крајњим купцима достављених у прописаном року </t>
    </r>
    <r>
      <rPr>
        <sz val="10"/>
        <color indexed="62"/>
        <rFont val="Arial Narrow"/>
        <family val="2"/>
      </rPr>
      <t>(15 дана)</t>
    </r>
    <r>
      <rPr>
        <sz val="10"/>
        <color indexed="18"/>
        <rFont val="Arial Narrow"/>
        <family val="2"/>
      </rPr>
      <t xml:space="preserve"> пре подношења захтева ОС да обустави испоруку природног гаса </t>
    </r>
  </si>
  <si>
    <t>Број приговора крајњих купаца на технички квалитет природног гаса</t>
  </si>
  <si>
    <t>Број оправданих приговора крајњих купаца на технички квалитет природног гаса</t>
  </si>
  <si>
    <t>Број телефонских позива корисника-крајњих купаца</t>
  </si>
  <si>
    <t xml:space="preserve">Проценат  поступања снабдевача по приговорима крајњих купаца на испостављен рачун урађених у прописаном року </t>
  </si>
  <si>
    <t xml:space="preserve">Проценат упозорења снабдевача за измирење плаћања за продати природни гас достављених крајњим купцима у прописаном року пре подношења захтева ОС да обустави испоруку природног гаса </t>
  </si>
  <si>
    <t>Проценат  оправданих приговора крајњих купаца на технички квалитет купљеног природног гаса</t>
  </si>
  <si>
    <t>Просечно време прослеђивања приговора о квалитету природног гаса ОС</t>
  </si>
  <si>
    <t>редни број</t>
  </si>
  <si>
    <t>назив табеле</t>
  </si>
  <si>
    <t xml:space="preserve">период извештавања </t>
  </si>
  <si>
    <t>рок за достављање података</t>
  </si>
  <si>
    <t>форма у којој се доставља</t>
  </si>
  <si>
    <t>назив документа</t>
  </si>
  <si>
    <t>подаци</t>
  </si>
  <si>
    <t>јединица</t>
  </si>
  <si>
    <t>приговори на рачун за продати природни гас</t>
  </si>
  <si>
    <t xml:space="preserve">упозорења крајњем купцу за испуњење доспелих уговорних обавеза плаћања </t>
  </si>
  <si>
    <t>приговори крајњих купаца на квалитет природног  гаса</t>
  </si>
  <si>
    <t>Број испостављених рачуна</t>
  </si>
  <si>
    <t>кориговани рачуни услед уважених приговора</t>
  </si>
  <si>
    <t>услед преузетих података од ОС (неисправно мерење, неисправно очитавање...)</t>
  </si>
  <si>
    <t>услед неисправног обрачуна (енергетски део)</t>
  </si>
  <si>
    <t>услед неисправног фактурисања (финансијски+адресни део)</t>
  </si>
  <si>
    <t>остало</t>
  </si>
  <si>
    <t>1.3.</t>
  </si>
  <si>
    <t>Проценат издатих рачуна у којима нема грешке јавног снабдевача</t>
  </si>
  <si>
    <t>приговори на податке добијене од ОС</t>
  </si>
  <si>
    <t>Проценат коригованих рачуна услед оправданих приговора на неисправно мерење или очитавање</t>
  </si>
  <si>
    <t>кориснички центри</t>
  </si>
  <si>
    <t>број упита 
корисника-крајњих купаца</t>
  </si>
  <si>
    <t>просечно време</t>
  </si>
  <si>
    <t>дежурне службе за пријаву кварова</t>
  </si>
  <si>
    <t>квалитет јавног снабдевања крајњих купаца 
природним гасом</t>
  </si>
  <si>
    <t>снабдевање</t>
  </si>
  <si>
    <t>аналитички подаци о раду снабдевача</t>
  </si>
  <si>
    <t>технички квалитет продатог гаса</t>
  </si>
  <si>
    <t>кориснички сервис</t>
  </si>
  <si>
    <t>3.</t>
  </si>
  <si>
    <t>3.1.</t>
  </si>
  <si>
    <t>3.2.</t>
  </si>
  <si>
    <t>3.3.</t>
  </si>
  <si>
    <t>3.4.</t>
  </si>
  <si>
    <t>3.5.</t>
  </si>
  <si>
    <t>01.јануар.2014.-31.децембар.2014.године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</si>
</sst>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d/mmm/yyyy;@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 Narrow"/>
      <family val="2"/>
    </font>
    <font>
      <b/>
      <sz val="10"/>
      <color indexed="32"/>
      <name val="Arial Narrow"/>
      <family val="2"/>
    </font>
    <font>
      <sz val="10"/>
      <color indexed="56"/>
      <name val="Arial Narrow"/>
      <family val="2"/>
    </font>
    <font>
      <sz val="10"/>
      <color indexed="17"/>
      <name val="Arial Narrow"/>
      <family val="2"/>
    </font>
    <font>
      <b/>
      <sz val="10"/>
      <color indexed="18"/>
      <name val="Arial Narrow"/>
      <family val="2"/>
    </font>
    <font>
      <sz val="10"/>
      <color indexed="62"/>
      <name val="Arial Narrow"/>
      <family val="2"/>
    </font>
    <font>
      <sz val="12"/>
      <color indexed="18"/>
      <name val="Arial Narrow"/>
      <family val="2"/>
    </font>
    <font>
      <b/>
      <u val="single"/>
      <sz val="10"/>
      <color indexed="5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64" fontId="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56" applyFont="1" applyAlignment="1">
      <alignment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49" fontId="1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13" fillId="33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right" vertical="center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49" fontId="55" fillId="0" borderId="0" xfId="0" applyNumberFormat="1" applyFont="1" applyAlignment="1" applyProtection="1">
      <alignment/>
      <protection/>
    </xf>
    <xf numFmtId="2" fontId="55" fillId="0" borderId="10" xfId="0" applyNumberFormat="1" applyFont="1" applyFill="1" applyBorder="1" applyAlignment="1" applyProtection="1">
      <alignment horizontal="center" vertical="center"/>
      <protection/>
    </xf>
    <xf numFmtId="2" fontId="55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left"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55" fillId="34" borderId="11" xfId="0" applyFont="1" applyFill="1" applyBorder="1" applyAlignment="1" applyProtection="1">
      <alignment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5" fillId="34" borderId="12" xfId="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left" vertical="center" wrapText="1"/>
      <protection/>
    </xf>
    <xf numFmtId="0" fontId="55" fillId="34" borderId="14" xfId="0" applyFont="1" applyFill="1" applyBorder="1" applyAlignment="1" applyProtection="1">
      <alignment horizontal="left" vertical="center" wrapText="1"/>
      <protection/>
    </xf>
    <xf numFmtId="0" fontId="55" fillId="34" borderId="11" xfId="0" applyFont="1" applyFill="1" applyBorder="1" applyAlignment="1" applyProtection="1">
      <alignment horizontal="left" vertical="center" wrapText="1"/>
      <protection/>
    </xf>
    <xf numFmtId="0" fontId="55" fillId="34" borderId="12" xfId="0" applyFont="1" applyFill="1" applyBorder="1" applyAlignment="1" applyProtection="1">
      <alignment horizontal="left" vertical="center" wrapText="1"/>
      <protection/>
    </xf>
    <xf numFmtId="0" fontId="55" fillId="34" borderId="15" xfId="0" applyFont="1" applyFill="1" applyBorder="1" applyAlignment="1" applyProtection="1">
      <alignment horizontal="left" vertical="center" wrapText="1"/>
      <protection/>
    </xf>
    <xf numFmtId="0" fontId="55" fillId="34" borderId="12" xfId="0" applyFont="1" applyFill="1" applyBorder="1" applyAlignment="1" applyProtection="1">
      <alignment horizontal="right" vertical="center" wrapText="1"/>
      <protection/>
    </xf>
    <xf numFmtId="0" fontId="55" fillId="34" borderId="1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55" fillId="34" borderId="10" xfId="0" applyFont="1" applyFill="1" applyBorder="1" applyAlignment="1" applyProtection="1">
      <alignment vertical="center" wrapText="1"/>
      <protection/>
    </xf>
    <xf numFmtId="0" fontId="55" fillId="34" borderId="14" xfId="0" applyFont="1" applyFill="1" applyBorder="1" applyAlignment="1" applyProtection="1">
      <alignment horizontal="center" vertical="center" wrapText="1"/>
      <protection/>
    </xf>
    <xf numFmtId="0" fontId="55" fillId="34" borderId="15" xfId="0" applyFont="1" applyFill="1" applyBorder="1" applyAlignment="1" applyProtection="1">
      <alignment vertical="center" wrapText="1"/>
      <protection/>
    </xf>
    <xf numFmtId="0" fontId="55" fillId="34" borderId="15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vertical="center" wrapText="1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1" fontId="55" fillId="0" borderId="12" xfId="0" applyNumberFormat="1" applyFont="1" applyFill="1" applyBorder="1" applyAlignment="1" applyProtection="1">
      <alignment horizontal="right" vertical="center"/>
      <protection/>
    </xf>
    <xf numFmtId="2" fontId="55" fillId="0" borderId="11" xfId="0" applyNumberFormat="1" applyFont="1" applyFill="1" applyBorder="1" applyAlignment="1" applyProtection="1">
      <alignment horizontal="center" vertical="center"/>
      <protection/>
    </xf>
    <xf numFmtId="1" fontId="55" fillId="0" borderId="15" xfId="0" applyNumberFormat="1" applyFont="1" applyFill="1" applyBorder="1" applyAlignment="1" applyProtection="1">
      <alignment horizontal="right" vertical="center"/>
      <protection/>
    </xf>
    <xf numFmtId="1" fontId="55" fillId="0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56" applyFont="1" applyFill="1" applyBorder="1" applyAlignment="1">
      <alignment horizontal="center" vertical="center" wrapText="1"/>
      <protection/>
    </xf>
    <xf numFmtId="0" fontId="54" fillId="0" borderId="0" xfId="0" applyFont="1" applyAlignment="1" applyProtection="1">
      <alignment horizontal="right"/>
      <protection/>
    </xf>
    <xf numFmtId="165" fontId="54" fillId="0" borderId="0" xfId="0" applyNumberFormat="1" applyFont="1" applyAlignment="1" applyProtection="1">
      <alignment horizontal="left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34" borderId="0" xfId="56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lef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34" borderId="14" xfId="56" applyFont="1" applyFill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9" fontId="16" fillId="33" borderId="0" xfId="0" applyNumberFormat="1" applyFont="1" applyFill="1" applyAlignment="1">
      <alignment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 horizontal="right"/>
      <protection locked="0"/>
    </xf>
    <xf numFmtId="0" fontId="2" fillId="32" borderId="0" xfId="0" applyNumberFormat="1" applyFont="1" applyFill="1" applyBorder="1" applyAlignment="1" applyProtection="1">
      <alignment horizontal="right"/>
      <protection locked="0"/>
    </xf>
    <xf numFmtId="0" fontId="2" fillId="32" borderId="0" xfId="0" applyFont="1" applyFill="1" applyAlignment="1" applyProtection="1">
      <alignment horizontal="left" vertical="center"/>
      <protection/>
    </xf>
    <xf numFmtId="49" fontId="2" fillId="32" borderId="0" xfId="0" applyNumberFormat="1" applyFont="1" applyFill="1" applyAlignment="1" applyProtection="1">
      <alignment/>
      <protection/>
    </xf>
    <xf numFmtId="14" fontId="2" fillId="32" borderId="0" xfId="0" applyNumberFormat="1" applyFont="1" applyFill="1" applyAlignment="1" applyProtection="1">
      <alignment horizontal="right"/>
      <protection locked="0"/>
    </xf>
    <xf numFmtId="0" fontId="2" fillId="32" borderId="0" xfId="0" applyNumberFormat="1" applyFont="1" applyFill="1" applyBorder="1" applyAlignment="1" applyProtection="1">
      <alignment horizontal="left"/>
      <protection locked="0"/>
    </xf>
    <xf numFmtId="49" fontId="5" fillId="32" borderId="0" xfId="52" applyNumberFormat="1" applyFill="1" applyBorder="1" applyAlignment="1" applyProtection="1">
      <alignment/>
      <protection locked="0"/>
    </xf>
    <xf numFmtId="0" fontId="12" fillId="35" borderId="11" xfId="56" applyFont="1" applyFill="1" applyBorder="1" applyAlignment="1">
      <alignment horizontal="center" vertical="center" wrapText="1"/>
      <protection/>
    </xf>
    <xf numFmtId="0" fontId="12" fillId="35" borderId="10" xfId="56" applyFont="1" applyFill="1" applyBorder="1" applyAlignment="1">
      <alignment horizontal="center" vertical="center" wrapText="1"/>
      <protection/>
    </xf>
    <xf numFmtId="0" fontId="12" fillId="35" borderId="12" xfId="56" applyFont="1" applyFill="1" applyBorder="1" applyAlignment="1">
      <alignment horizontal="center" vertical="center" wrapText="1"/>
      <protection/>
    </xf>
    <xf numFmtId="1" fontId="55" fillId="0" borderId="15" xfId="0" applyNumberFormat="1" applyFont="1" applyFill="1" applyBorder="1" applyAlignment="1" applyProtection="1">
      <alignment horizontal="right" vertical="center"/>
      <protection/>
    </xf>
    <xf numFmtId="1" fontId="55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1" fontId="55" fillId="0" borderId="11" xfId="0" applyNumberFormat="1" applyFont="1" applyFill="1" applyBorder="1" applyAlignment="1" applyProtection="1">
      <alignment horizontal="right" vertical="center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1" fontId="55" fillId="32" borderId="12" xfId="0" applyNumberFormat="1" applyFont="1" applyFill="1" applyBorder="1" applyAlignment="1" applyProtection="1">
      <alignment horizontal="right" vertical="center"/>
      <protection locked="0"/>
    </xf>
    <xf numFmtId="3" fontId="55" fillId="32" borderId="11" xfId="0" applyNumberFormat="1" applyFont="1" applyFill="1" applyBorder="1" applyAlignment="1" applyProtection="1">
      <alignment horizontal="right" vertical="center"/>
      <protection locked="0"/>
    </xf>
    <xf numFmtId="3" fontId="55" fillId="32" borderId="12" xfId="0" applyNumberFormat="1" applyFont="1" applyFill="1" applyBorder="1" applyAlignment="1" applyProtection="1">
      <alignment horizontal="right" vertical="center"/>
      <protection locked="0"/>
    </xf>
    <xf numFmtId="3" fontId="55" fillId="32" borderId="15" xfId="0" applyNumberFormat="1" applyFont="1" applyFill="1" applyBorder="1" applyAlignment="1" applyProtection="1">
      <alignment horizontal="right" vertical="center"/>
      <protection locked="0"/>
    </xf>
    <xf numFmtId="3" fontId="55" fillId="32" borderId="10" xfId="0" applyNumberFormat="1" applyFont="1" applyFill="1" applyBorder="1" applyAlignment="1" applyProtection="1">
      <alignment horizontal="right" vertical="center"/>
      <protection locked="0"/>
    </xf>
    <xf numFmtId="3" fontId="55" fillId="32" borderId="15" xfId="0" applyNumberFormat="1" applyFont="1" applyFill="1" applyBorder="1" applyAlignment="1" applyProtection="1">
      <alignment horizontal="right" vertical="center"/>
      <protection locked="0"/>
    </xf>
    <xf numFmtId="3" fontId="55" fillId="32" borderId="12" xfId="0" applyNumberFormat="1" applyFont="1" applyFill="1" applyBorder="1" applyAlignment="1" applyProtection="1">
      <alignment horizontal="right" vertical="center"/>
      <protection locked="0"/>
    </xf>
    <xf numFmtId="3" fontId="55" fillId="32" borderId="11" xfId="0" applyNumberFormat="1" applyFont="1" applyFill="1" applyBorder="1" applyAlignment="1" applyProtection="1">
      <alignment horizontal="right" vertical="center"/>
      <protection locked="0"/>
    </xf>
    <xf numFmtId="3" fontId="55" fillId="32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10" fontId="0" fillId="0" borderId="19" xfId="0" applyNumberFormat="1" applyFill="1" applyBorder="1" applyAlignment="1">
      <alignment/>
    </xf>
    <xf numFmtId="10" fontId="0" fillId="0" borderId="20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0" fontId="0" fillId="0" borderId="21" xfId="0" applyNumberFormat="1" applyFont="1" applyFill="1" applyBorder="1" applyAlignment="1">
      <alignment horizontal="right"/>
    </xf>
    <xf numFmtId="0" fontId="9" fillId="35" borderId="22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10" fontId="0" fillId="0" borderId="15" xfId="0" applyNumberFormat="1" applyFill="1" applyBorder="1" applyAlignment="1">
      <alignment/>
    </xf>
    <xf numFmtId="3" fontId="55" fillId="32" borderId="14" xfId="0" applyNumberFormat="1" applyFont="1" applyFill="1" applyBorder="1" applyAlignment="1" applyProtection="1">
      <alignment horizontal="right"/>
      <protection locked="0"/>
    </xf>
    <xf numFmtId="3" fontId="4" fillId="32" borderId="14" xfId="0" applyNumberFormat="1" applyFont="1" applyFill="1" applyBorder="1" applyAlignment="1" applyProtection="1">
      <alignment horizontal="right" vertical="center"/>
      <protection locked="0"/>
    </xf>
    <xf numFmtId="3" fontId="4" fillId="32" borderId="12" xfId="0" applyNumberFormat="1" applyFont="1" applyFill="1" applyBorder="1" applyAlignment="1" applyProtection="1">
      <alignment horizontal="right" vertical="center"/>
      <protection locked="0"/>
    </xf>
    <xf numFmtId="3" fontId="4" fillId="32" borderId="15" xfId="0" applyNumberFormat="1" applyFont="1" applyFill="1" applyBorder="1" applyAlignment="1" applyProtection="1">
      <alignment horizontal="right" vertical="center"/>
      <protection locked="0"/>
    </xf>
    <xf numFmtId="3" fontId="4" fillId="32" borderId="10" xfId="0" applyNumberFormat="1" applyFont="1" applyFill="1" applyBorder="1" applyAlignment="1" applyProtection="1">
      <alignment horizontal="right" vertical="center"/>
      <protection locked="0"/>
    </xf>
    <xf numFmtId="3" fontId="4" fillId="32" borderId="11" xfId="0" applyNumberFormat="1" applyFont="1" applyFill="1" applyBorder="1" applyAlignment="1" applyProtection="1">
      <alignment horizontal="right"/>
      <protection locked="0"/>
    </xf>
    <xf numFmtId="3" fontId="4" fillId="32" borderId="12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9" fillId="35" borderId="23" xfId="0" applyFont="1" applyFill="1" applyBorder="1" applyAlignment="1">
      <alignment horizontal="right" vertical="center"/>
    </xf>
    <xf numFmtId="0" fontId="9" fillId="35" borderId="24" xfId="0" applyFont="1" applyFill="1" applyBorder="1" applyAlignment="1">
      <alignment horizontal="right" vertical="center"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5" xfId="56" applyFont="1" applyBorder="1" applyAlignment="1">
      <alignment horizontal="center" vertical="center" wrapText="1"/>
      <protection/>
    </xf>
    <xf numFmtId="0" fontId="12" fillId="0" borderId="25" xfId="56" applyFont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25" xfId="56" applyFont="1" applyBorder="1" applyAlignment="1">
      <alignment horizontal="center" vertical="center" wrapText="1"/>
      <protection/>
    </xf>
    <xf numFmtId="0" fontId="17" fillId="35" borderId="15" xfId="56" applyFont="1" applyFill="1" applyBorder="1" applyAlignment="1">
      <alignment horizontal="center" vertical="center" wrapText="1"/>
      <protection/>
    </xf>
    <xf numFmtId="0" fontId="17" fillId="35" borderId="25" xfId="56" applyFont="1" applyFill="1" applyBorder="1" applyAlignment="1">
      <alignment horizontal="center" vertical="center" wrapText="1"/>
      <protection/>
    </xf>
    <xf numFmtId="0" fontId="55" fillId="0" borderId="26" xfId="0" applyFont="1" applyBorder="1" applyAlignment="1" applyProtection="1">
      <alignment horizontal="left" vertical="center" wrapText="1"/>
      <protection/>
    </xf>
    <xf numFmtId="0" fontId="55" fillId="0" borderId="21" xfId="0" applyFont="1" applyBorder="1" applyAlignment="1" applyProtection="1">
      <alignment horizontal="left" vertical="center" wrapText="1"/>
      <protection/>
    </xf>
    <xf numFmtId="0" fontId="55" fillId="0" borderId="27" xfId="0" applyFont="1" applyBorder="1" applyAlignment="1" applyProtection="1">
      <alignment horizontal="left" vertical="center" wrapText="1"/>
      <protection/>
    </xf>
    <xf numFmtId="0" fontId="54" fillId="35" borderId="28" xfId="0" applyFont="1" applyFill="1" applyBorder="1" applyAlignment="1" applyProtection="1">
      <alignment horizontal="left" vertical="center" wrapText="1"/>
      <protection/>
    </xf>
    <xf numFmtId="0" fontId="54" fillId="35" borderId="26" xfId="0" applyFont="1" applyFill="1" applyBorder="1" applyAlignment="1" applyProtection="1">
      <alignment horizontal="left" vertical="center" wrapText="1"/>
      <protection/>
    </xf>
    <xf numFmtId="0" fontId="54" fillId="35" borderId="29" xfId="0" applyFont="1" applyFill="1" applyBorder="1" applyAlignment="1" applyProtection="1">
      <alignment horizontal="left" vertical="center" wrapText="1"/>
      <protection/>
    </xf>
    <xf numFmtId="0" fontId="54" fillId="35" borderId="21" xfId="0" applyFont="1" applyFill="1" applyBorder="1" applyAlignment="1" applyProtection="1">
      <alignment horizontal="left" vertical="center" wrapText="1"/>
      <protection/>
    </xf>
    <xf numFmtId="0" fontId="54" fillId="35" borderId="30" xfId="0" applyFont="1" applyFill="1" applyBorder="1" applyAlignment="1" applyProtection="1">
      <alignment horizontal="left" vertical="center" wrapText="1"/>
      <protection/>
    </xf>
    <xf numFmtId="0" fontId="54" fillId="35" borderId="27" xfId="0" applyFont="1" applyFill="1" applyBorder="1" applyAlignment="1" applyProtection="1">
      <alignment horizontal="left" vertical="center" wrapText="1"/>
      <protection/>
    </xf>
    <xf numFmtId="0" fontId="54" fillId="35" borderId="15" xfId="0" applyFont="1" applyFill="1" applyBorder="1" applyAlignment="1" applyProtection="1">
      <alignment horizontal="left" vertical="center" wrapText="1"/>
      <protection/>
    </xf>
    <xf numFmtId="0" fontId="54" fillId="35" borderId="12" xfId="0" applyFont="1" applyFill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center"/>
      <protection/>
    </xf>
    <xf numFmtId="0" fontId="55" fillId="0" borderId="25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35" borderId="18" xfId="0" applyFont="1" applyFill="1" applyBorder="1" applyAlignment="1" applyProtection="1">
      <alignment horizontal="left" vertical="center" wrapText="1"/>
      <protection/>
    </xf>
    <xf numFmtId="0" fontId="54" fillId="35" borderId="16" xfId="0" applyFont="1" applyFill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 applyProtection="1">
      <alignment horizontal="left" vertical="center" wrapText="1"/>
      <protection/>
    </xf>
    <xf numFmtId="0" fontId="55" fillId="0" borderId="31" xfId="0" applyFont="1" applyBorder="1" applyAlignment="1" applyProtection="1">
      <alignment horizontal="left" vertical="center" wrapText="1"/>
      <protection/>
    </xf>
    <xf numFmtId="0" fontId="55" fillId="0" borderId="32" xfId="0" applyFont="1" applyBorder="1" applyAlignment="1" applyProtection="1">
      <alignment horizontal="left" vertical="center" wrapText="1"/>
      <protection/>
    </xf>
    <xf numFmtId="0" fontId="55" fillId="34" borderId="33" xfId="0" applyFont="1" applyFill="1" applyBorder="1" applyAlignment="1" applyProtection="1">
      <alignment horizontal="left" vertical="center" wrapText="1"/>
      <protection/>
    </xf>
    <xf numFmtId="0" fontId="55" fillId="34" borderId="19" xfId="0" applyFont="1" applyFill="1" applyBorder="1" applyAlignment="1" applyProtection="1">
      <alignment horizontal="left" vertical="center" wrapText="1"/>
      <protection/>
    </xf>
    <xf numFmtId="0" fontId="55" fillId="34" borderId="34" xfId="0" applyFont="1" applyFill="1" applyBorder="1" applyAlignment="1" applyProtection="1">
      <alignment horizontal="left" vertical="center" wrapText="1"/>
      <protection/>
    </xf>
    <xf numFmtId="0" fontId="55" fillId="34" borderId="20" xfId="0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/>
    </xf>
    <xf numFmtId="0" fontId="54" fillId="35" borderId="12" xfId="0" applyFont="1" applyFill="1" applyBorder="1" applyAlignment="1" applyProtection="1">
      <alignment horizontal="left" vertical="center" wrapText="1"/>
      <protection/>
    </xf>
    <xf numFmtId="0" fontId="54" fillId="35" borderId="15" xfId="0" applyFont="1" applyFill="1" applyBorder="1" applyAlignment="1" applyProtection="1">
      <alignment horizontal="left" vertical="center" wrapText="1"/>
      <protection/>
    </xf>
    <xf numFmtId="0" fontId="54" fillId="35" borderId="10" xfId="0" applyFont="1" applyFill="1" applyBorder="1" applyAlignment="1" applyProtection="1">
      <alignment horizontal="left" vertical="center" wrapText="1"/>
      <protection/>
    </xf>
    <xf numFmtId="0" fontId="54" fillId="35" borderId="11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5" xfId="0" applyFont="1" applyBorder="1" applyAlignment="1">
      <alignment horizontal="center" vertical="justify" wrapText="1"/>
    </xf>
    <xf numFmtId="0" fontId="8" fillId="0" borderId="15" xfId="0" applyFont="1" applyBorder="1" applyAlignment="1">
      <alignment horizontal="center" vertical="justify"/>
    </xf>
    <xf numFmtId="0" fontId="8" fillId="0" borderId="25" xfId="0" applyFont="1" applyBorder="1" applyAlignment="1">
      <alignment horizontal="center" vertical="justify"/>
    </xf>
    <xf numFmtId="0" fontId="0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33" xfId="0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1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9" fillId="35" borderId="22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9" fillId="35" borderId="24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008_IC-Sumarni pregled tabela_ElEn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51"/>
  <sheetViews>
    <sheetView showGridLines="0" tabSelected="1" zoomScaleSheetLayoutView="75" zoomScalePageLayoutView="0" workbookViewId="0" topLeftCell="A16">
      <selection activeCell="C21" sqref="C21"/>
    </sheetView>
  </sheetViews>
  <sheetFormatPr defaultColWidth="9.140625" defaultRowHeight="12.75"/>
  <cols>
    <col min="1" max="1" width="25.00390625" style="27" customWidth="1"/>
    <col min="2" max="2" width="19.00390625" style="27" customWidth="1"/>
    <col min="3" max="3" width="65.28125" style="27" customWidth="1"/>
    <col min="4" max="16384" width="9.140625" style="27" customWidth="1"/>
  </cols>
  <sheetData>
    <row r="1" s="26" customFormat="1" ht="12.75"/>
    <row r="2" s="26" customFormat="1" ht="12.75"/>
    <row r="3" s="26" customFormat="1" ht="12.75"/>
    <row r="4" s="26" customFormat="1" ht="12.75"/>
    <row r="5" s="26" customFormat="1" ht="12.75"/>
    <row r="6" s="26" customFormat="1" ht="12.75"/>
    <row r="7" s="26" customFormat="1" ht="12.75"/>
    <row r="8" s="26" customFormat="1" ht="12.75"/>
    <row r="9" s="26" customFormat="1" ht="12.75"/>
    <row r="10" s="26" customFormat="1" ht="12.75"/>
    <row r="11" s="26" customFormat="1" ht="12.75"/>
    <row r="12" s="26" customFormat="1" ht="12.75"/>
    <row r="13" spans="1:4" s="28" customFormat="1" ht="12.75">
      <c r="A13" s="27" t="s">
        <v>0</v>
      </c>
      <c r="B13" s="26"/>
      <c r="C13" s="26"/>
      <c r="D13" s="26"/>
    </row>
    <row r="14" s="26" customFormat="1" ht="12.75"/>
    <row r="15" s="26" customFormat="1" ht="12.75"/>
    <row r="16" spans="1:4" s="28" customFormat="1" ht="12.75">
      <c r="A16" s="27" t="s">
        <v>57</v>
      </c>
      <c r="B16" s="26"/>
      <c r="C16" s="26"/>
      <c r="D16" s="26"/>
    </row>
    <row r="17" spans="2:4" s="28" customFormat="1" ht="12.75">
      <c r="B17" s="26"/>
      <c r="C17" s="26"/>
      <c r="D17" s="26"/>
    </row>
    <row r="18" s="26" customFormat="1" ht="12.75"/>
    <row r="19" s="26" customFormat="1" ht="12.75"/>
    <row r="20" s="26" customFormat="1" ht="12.75"/>
    <row r="21" spans="1:8" s="26" customFormat="1" ht="12.75">
      <c r="A21" s="26" t="s">
        <v>1</v>
      </c>
      <c r="C21" s="79"/>
      <c r="D21" s="29"/>
      <c r="E21" s="29"/>
      <c r="F21" s="29"/>
      <c r="G21" s="29"/>
      <c r="H21" s="29"/>
    </row>
    <row r="22" spans="1:8" s="26" customFormat="1" ht="12.75">
      <c r="A22" s="26" t="s">
        <v>2</v>
      </c>
      <c r="C22" s="79"/>
      <c r="D22" s="29"/>
      <c r="E22" s="29"/>
      <c r="F22" s="29"/>
      <c r="G22" s="29"/>
      <c r="H22" s="29"/>
    </row>
    <row r="23" spans="4:8" s="26" customFormat="1" ht="12.75">
      <c r="D23" s="29"/>
      <c r="E23" s="29"/>
      <c r="F23" s="29"/>
      <c r="G23" s="29"/>
      <c r="H23" s="29"/>
    </row>
    <row r="24" spans="1:8" s="26" customFormat="1" ht="12.75">
      <c r="A24" s="26" t="s">
        <v>25</v>
      </c>
      <c r="C24" s="80"/>
      <c r="D24" s="29"/>
      <c r="E24" s="29"/>
      <c r="F24" s="29"/>
      <c r="G24" s="29"/>
      <c r="H24" s="29"/>
    </row>
    <row r="25" spans="4:8" s="26" customFormat="1" ht="12.75">
      <c r="D25" s="29"/>
      <c r="E25" s="29"/>
      <c r="F25" s="29"/>
      <c r="G25" s="29"/>
      <c r="H25" s="29"/>
    </row>
    <row r="26" spans="1:8" s="26" customFormat="1" ht="12.75">
      <c r="A26" s="26" t="s">
        <v>55</v>
      </c>
      <c r="C26" s="80"/>
      <c r="D26" s="29"/>
      <c r="E26" s="29"/>
      <c r="F26" s="29"/>
      <c r="G26" s="29"/>
      <c r="H26" s="29"/>
    </row>
    <row r="27" spans="4:8" s="26" customFormat="1" ht="12.75">
      <c r="D27" s="29"/>
      <c r="E27" s="29"/>
      <c r="F27" s="29"/>
      <c r="G27" s="29"/>
      <c r="H27" s="29"/>
    </row>
    <row r="28" spans="1:8" s="26" customFormat="1" ht="12.75">
      <c r="A28" s="26" t="s">
        <v>29</v>
      </c>
      <c r="C28" s="85">
        <v>2014</v>
      </c>
      <c r="D28" s="29"/>
      <c r="E28" s="29"/>
      <c r="F28" s="29"/>
      <c r="G28" s="29"/>
      <c r="H28" s="29"/>
    </row>
    <row r="29" spans="4:8" s="26" customFormat="1" ht="12.75">
      <c r="D29" s="29"/>
      <c r="E29" s="29"/>
      <c r="F29" s="29"/>
      <c r="G29" s="29"/>
      <c r="H29" s="29"/>
    </row>
    <row r="30" spans="1:8" s="26" customFormat="1" ht="12.75">
      <c r="A30" s="26" t="s">
        <v>27</v>
      </c>
      <c r="C30" s="81" t="s">
        <v>111</v>
      </c>
      <c r="D30" s="29"/>
      <c r="E30" s="29"/>
      <c r="F30" s="29"/>
      <c r="G30" s="29"/>
      <c r="H30" s="29"/>
    </row>
    <row r="31" spans="4:8" s="26" customFormat="1" ht="12.75">
      <c r="D31" s="29"/>
      <c r="E31" s="29"/>
      <c r="F31" s="29"/>
      <c r="G31" s="29"/>
      <c r="H31" s="29"/>
    </row>
    <row r="32" spans="1:8" s="26" customFormat="1" ht="12.75">
      <c r="A32" s="26" t="s">
        <v>3</v>
      </c>
      <c r="C32" s="79"/>
      <c r="D32" s="29"/>
      <c r="E32" s="29"/>
      <c r="F32" s="29"/>
      <c r="G32" s="29"/>
      <c r="H32" s="29"/>
    </row>
    <row r="33" spans="4:8" s="26" customFormat="1" ht="12.75">
      <c r="D33" s="29"/>
      <c r="E33" s="29"/>
      <c r="F33" s="29"/>
      <c r="G33" s="29"/>
      <c r="H33" s="29"/>
    </row>
    <row r="34" spans="1:8" s="26" customFormat="1" ht="12.75">
      <c r="A34" s="26" t="s">
        <v>4</v>
      </c>
      <c r="B34" s="26" t="s">
        <v>5</v>
      </c>
      <c r="C34" s="79"/>
      <c r="D34" s="29"/>
      <c r="E34" s="29"/>
      <c r="F34" s="29"/>
      <c r="G34" s="29"/>
      <c r="H34" s="29"/>
    </row>
    <row r="35" spans="4:8" s="26" customFormat="1" ht="12.75">
      <c r="D35" s="29"/>
      <c r="E35" s="29"/>
      <c r="F35" s="29"/>
      <c r="G35" s="29"/>
      <c r="H35" s="29"/>
    </row>
    <row r="36" spans="2:8" s="26" customFormat="1" ht="12.75">
      <c r="B36" s="26" t="s">
        <v>6</v>
      </c>
      <c r="C36" s="79"/>
      <c r="D36" s="29"/>
      <c r="E36" s="29"/>
      <c r="F36" s="29"/>
      <c r="G36" s="29"/>
      <c r="H36" s="29"/>
    </row>
    <row r="37" spans="4:8" s="26" customFormat="1" ht="12.75">
      <c r="D37" s="29"/>
      <c r="E37" s="29"/>
      <c r="F37" s="29"/>
      <c r="G37" s="29"/>
      <c r="H37" s="29"/>
    </row>
    <row r="38" spans="2:8" s="26" customFormat="1" ht="12.75">
      <c r="B38" s="26" t="s">
        <v>7</v>
      </c>
      <c r="C38" s="86"/>
      <c r="D38" s="29"/>
      <c r="E38" s="29"/>
      <c r="F38" s="29"/>
      <c r="G38" s="29"/>
      <c r="H38" s="29"/>
    </row>
    <row r="39" spans="4:8" s="26" customFormat="1" ht="12.75">
      <c r="D39" s="29"/>
      <c r="E39" s="29"/>
      <c r="F39" s="29"/>
      <c r="G39" s="29"/>
      <c r="H39" s="29"/>
    </row>
    <row r="40" spans="1:8" s="28" customFormat="1" ht="12.75">
      <c r="A40" s="28" t="s">
        <v>8</v>
      </c>
      <c r="C40" s="84"/>
      <c r="D40" s="30"/>
      <c r="E40" s="30"/>
      <c r="F40" s="30"/>
      <c r="G40" s="30"/>
      <c r="H40" s="30"/>
    </row>
    <row r="41" spans="4:8" s="28" customFormat="1" ht="12.75">
      <c r="D41" s="30"/>
      <c r="E41" s="30"/>
      <c r="F41" s="30"/>
      <c r="G41" s="30"/>
      <c r="H41" s="30"/>
    </row>
    <row r="42" spans="4:8" s="28" customFormat="1" ht="12.75">
      <c r="D42" s="30"/>
      <c r="E42" s="30"/>
      <c r="F42" s="30"/>
      <c r="G42" s="30"/>
      <c r="H42" s="30"/>
    </row>
    <row r="43" spans="1:8" s="28" customFormat="1" ht="12.75">
      <c r="A43" s="28" t="s">
        <v>9</v>
      </c>
      <c r="D43" s="30"/>
      <c r="E43" s="30"/>
      <c r="F43" s="30"/>
      <c r="G43" s="30"/>
      <c r="H43" s="30"/>
    </row>
    <row r="44" spans="1:8" s="28" customFormat="1" ht="12.75">
      <c r="A44" s="82" t="s">
        <v>10</v>
      </c>
      <c r="B44" s="83"/>
      <c r="C44" s="83"/>
      <c r="D44" s="30"/>
      <c r="E44" s="30"/>
      <c r="F44" s="30"/>
      <c r="G44" s="30"/>
      <c r="H44" s="30"/>
    </row>
    <row r="45" s="30" customFormat="1" ht="12.75">
      <c r="A45" s="31"/>
    </row>
    <row r="46" s="28" customFormat="1" ht="12.75">
      <c r="A46" s="28" t="s">
        <v>31</v>
      </c>
    </row>
    <row r="47" s="28" customFormat="1" ht="12.75">
      <c r="A47" s="28" t="s">
        <v>46</v>
      </c>
    </row>
    <row r="48" s="28" customFormat="1" ht="12.75">
      <c r="A48" s="28" t="s">
        <v>30</v>
      </c>
    </row>
    <row r="49" s="28" customFormat="1" ht="12.75"/>
    <row r="50" spans="1:3" s="28" customFormat="1" ht="12.75">
      <c r="A50" s="32"/>
      <c r="B50" s="32"/>
      <c r="C50" s="32"/>
    </row>
    <row r="51" spans="1:3" s="28" customFormat="1" ht="12.75">
      <c r="A51" s="32"/>
      <c r="B51" s="32"/>
      <c r="C51" s="32"/>
    </row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="28" customFormat="1" ht="12.75"/>
    <row r="321" s="28" customFormat="1" ht="12.75"/>
    <row r="322" s="28" customFormat="1" ht="12.75"/>
    <row r="323" s="28" customFormat="1" ht="12.75"/>
    <row r="324" s="28" customFormat="1" ht="12.75"/>
    <row r="325" s="28" customFormat="1" ht="12.75"/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</sheetData>
  <sheetProtection password="CE28" sheet="1" objects="1" scenarios="1" selectLockedCells="1"/>
  <dataValidations count="3">
    <dataValidation type="list" allowBlank="1" showInputMessage="1" showErrorMessage="1" sqref="C30">
      <formula1>PerIzv1</formula1>
    </dataValidation>
    <dataValidation type="whole" allowBlank="1" showInputMessage="1" showErrorMessage="1" sqref="C28">
      <formula1>2012</formula1>
      <formula2>2030</formula2>
    </dataValidation>
    <dataValidation type="textLength" allowBlank="1" showInputMessage="1" showErrorMessage="1" sqref="C24:C25">
      <formula1>3</formula1>
      <formula2>5</formula2>
    </dataValidation>
  </dataValidations>
  <printOptions/>
  <pageMargins left="0.75" right="0.75" top="1" bottom="1" header="0.5" footer="0.5"/>
  <pageSetup horizontalDpi="600" verticalDpi="600" orientation="landscape" paperSize="9" scale="69" r:id="rId2"/>
  <headerFooter alignWithMargins="0">
    <oddFooter>&amp;CКомерцијални квалитет јавног снабдевања природним гасом</oddFooter>
  </headerFooter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75" zoomScalePageLayoutView="0" workbookViewId="0" topLeftCell="A1">
      <selection activeCell="B20" sqref="B20:C20"/>
    </sheetView>
  </sheetViews>
  <sheetFormatPr defaultColWidth="9.140625" defaultRowHeight="12.75"/>
  <cols>
    <col min="1" max="1" width="6.140625" style="3" customWidth="1"/>
    <col min="2" max="2" width="10.7109375" style="3" customWidth="1"/>
    <col min="3" max="3" width="57.28125" style="2" customWidth="1"/>
    <col min="4" max="4" width="15.421875" style="2" customWidth="1"/>
    <col min="5" max="5" width="20.00390625" style="2" customWidth="1"/>
    <col min="6" max="6" width="19.57421875" style="2" customWidth="1"/>
    <col min="7" max="7" width="9.140625" style="2" customWidth="1"/>
    <col min="8" max="8" width="13.140625" style="2" customWidth="1"/>
    <col min="9" max="9" width="9.140625" style="2" customWidth="1"/>
    <col min="10" max="10" width="4.57421875" style="2" customWidth="1"/>
    <col min="11" max="11" width="34.7109375" style="2" hidden="1" customWidth="1"/>
    <col min="12" max="16384" width="9.140625" style="2" customWidth="1"/>
  </cols>
  <sheetData>
    <row r="1" s="10" customFormat="1" ht="12.75">
      <c r="A1" s="10" t="s">
        <v>0</v>
      </c>
    </row>
    <row r="2" spans="3:8" s="1" customFormat="1" ht="14.25" customHeight="1">
      <c r="C2" s="13"/>
      <c r="G2" s="13" t="s">
        <v>8</v>
      </c>
      <c r="H2" s="14">
        <f>IF('Poc.strana'!C40&lt;&gt;"",'Poc.strana'!C40,"")</f>
      </c>
    </row>
    <row r="3" s="1" customFormat="1" ht="12.75">
      <c r="A3" s="10" t="str">
        <f>+CONCATENATE('Poc.strana'!A21," ",'Poc.strana'!C21)</f>
        <v>Назив енергетског субјекта: </v>
      </c>
    </row>
    <row r="4" s="1" customFormat="1" ht="12.75"/>
    <row r="5" s="1" customFormat="1" ht="7.5" customHeight="1"/>
    <row r="6" spans="1:3" ht="12.75">
      <c r="A6" s="1" t="s">
        <v>38</v>
      </c>
      <c r="B6" s="1"/>
      <c r="C6" s="1"/>
    </row>
    <row r="7" spans="1:3" s="3" customFormat="1" ht="16.5" customHeight="1">
      <c r="A7" s="135" t="s">
        <v>75</v>
      </c>
      <c r="B7" s="135" t="s">
        <v>76</v>
      </c>
      <c r="C7" s="135"/>
    </row>
    <row r="8" spans="1:3" s="3" customFormat="1" ht="13.5" thickBot="1">
      <c r="A8" s="136"/>
      <c r="B8" s="136"/>
      <c r="C8" s="136"/>
    </row>
    <row r="9" spans="1:3" s="3" customFormat="1" ht="12.75" customHeight="1" hidden="1" thickTop="1">
      <c r="A9" s="73">
        <v>1</v>
      </c>
      <c r="B9" s="73" t="s">
        <v>39</v>
      </c>
      <c r="C9" s="74" t="s">
        <v>40</v>
      </c>
    </row>
    <row r="10" spans="1:3" s="3" customFormat="1" ht="12.75" customHeight="1" thickTop="1">
      <c r="A10" s="75">
        <v>1</v>
      </c>
      <c r="B10" s="76" t="s">
        <v>47</v>
      </c>
      <c r="C10" s="77" t="s">
        <v>58</v>
      </c>
    </row>
    <row r="11" spans="1:3" s="3" customFormat="1" ht="12.75">
      <c r="A11" s="20">
        <v>2</v>
      </c>
      <c r="B11" s="46" t="s">
        <v>52</v>
      </c>
      <c r="C11" s="21" t="s">
        <v>56</v>
      </c>
    </row>
    <row r="12" spans="1:3" s="3" customFormat="1" ht="13.5" customHeight="1">
      <c r="A12" s="20">
        <v>3</v>
      </c>
      <c r="B12" s="46" t="s">
        <v>53</v>
      </c>
      <c r="C12" s="21" t="s">
        <v>60</v>
      </c>
    </row>
    <row r="13" spans="1:3" s="3" customFormat="1" ht="13.5" customHeight="1">
      <c r="A13" s="22">
        <v>4</v>
      </c>
      <c r="B13" s="67" t="s">
        <v>54</v>
      </c>
      <c r="C13" s="23" t="s">
        <v>59</v>
      </c>
    </row>
    <row r="14" spans="1:3" s="3" customFormat="1" ht="13.5" customHeight="1">
      <c r="A14" s="70"/>
      <c r="B14" s="71"/>
      <c r="C14" s="72"/>
    </row>
    <row r="15" ht="14.25" customHeight="1">
      <c r="A15" s="1" t="str">
        <f>CONCATENATE(C9)</f>
        <v>Периоди извештавања и рокови за достављање информација</v>
      </c>
    </row>
    <row r="16" spans="1:6" ht="13.5" customHeight="1">
      <c r="A16" s="133" t="s">
        <v>75</v>
      </c>
      <c r="B16" s="133" t="s">
        <v>77</v>
      </c>
      <c r="C16" s="133"/>
      <c r="D16" s="133" t="s">
        <v>78</v>
      </c>
      <c r="E16" s="133" t="s">
        <v>79</v>
      </c>
      <c r="F16" s="137" t="s">
        <v>80</v>
      </c>
    </row>
    <row r="17" spans="1:6" ht="13.5" thickBot="1">
      <c r="A17" s="134"/>
      <c r="B17" s="134"/>
      <c r="C17" s="134"/>
      <c r="D17" s="134"/>
      <c r="E17" s="134"/>
      <c r="F17" s="138"/>
    </row>
    <row r="18" spans="1:11" ht="12.75" customHeight="1" thickTop="1">
      <c r="A18" s="25">
        <v>1</v>
      </c>
      <c r="B18" s="132" t="str">
        <f>K18</f>
        <v>01.јануар.2014.-31.март.2014.године</v>
      </c>
      <c r="C18" s="132"/>
      <c r="D18" s="25" t="str">
        <f>+CONCATENATE("15.мај.",'Poc.strana'!C28,". ")</f>
        <v>15.мај.2014. </v>
      </c>
      <c r="E18" s="25" t="s">
        <v>26</v>
      </c>
      <c r="F18" s="87" t="str">
        <f>+CONCATENATE("IC-K-G-JS-",'Poc.strana'!C24,"-",'Poc.strana'!C28,"-",A18)</f>
        <v>IC-K-G-JS--2014-1</v>
      </c>
      <c r="K18" s="2" t="str">
        <f>+CONCATENATE("01.јануар.",'Poc.strana'!C28,".-31.март.",'Poc.strana'!C28,".године")</f>
        <v>01.јануар.2014.-31.март.2014.године</v>
      </c>
    </row>
    <row r="19" spans="1:11" ht="12.75">
      <c r="A19" s="8">
        <v>2</v>
      </c>
      <c r="B19" s="131" t="str">
        <f>+CONCATENATE("01.јануар.",'Poc.strana'!C28,".-30.јун.",'Poc.strana'!C28,".године")</f>
        <v>01.јануар.2014.-30.јун.2014.године</v>
      </c>
      <c r="C19" s="131"/>
      <c r="D19" s="8" t="str">
        <f>+CONCATENATE("15.август.",'Poc.strana'!C28,". ")</f>
        <v>15.август.2014. </v>
      </c>
      <c r="E19" s="8" t="s">
        <v>26</v>
      </c>
      <c r="F19" s="88" t="str">
        <f>+CONCATENATE("IC-K-G-JS-",'Poc.strana'!C24,"-",'Poc.strana'!C28,"-",A19)</f>
        <v>IC-K-G-JS--2014-2</v>
      </c>
      <c r="K19" s="2" t="str">
        <f>+CONCATENATE("01.јануар.",'Poc.strana'!C28,".-30.јун.",'Poc.strana'!C28,".године")</f>
        <v>01.јануар.2014.-30.јун.2014.године</v>
      </c>
    </row>
    <row r="20" spans="1:11" ht="12.75">
      <c r="A20" s="8">
        <v>3</v>
      </c>
      <c r="B20" s="131" t="str">
        <f>+CONCATENATE("01.јануар.",'Poc.strana'!C28,".-30.септембар.",'Poc.strana'!C28,".године")</f>
        <v>01.јануар.2014.-30.септембар.2014.године</v>
      </c>
      <c r="C20" s="131"/>
      <c r="D20" s="8" t="str">
        <f>+CONCATENATE("15.новембар.",'Poc.strana'!C28,". ")</f>
        <v>15.новембар.2014. </v>
      </c>
      <c r="E20" s="8" t="s">
        <v>26</v>
      </c>
      <c r="F20" s="88" t="str">
        <f>+CONCATENATE("IC-K-G-JS-",'Poc.strana'!C24,"-",'Poc.strana'!C28,"-",A20)</f>
        <v>IC-K-G-JS--2014-3</v>
      </c>
      <c r="K20" s="2" t="str">
        <f>+CONCATENATE("01.јануар.",'Poc.strana'!C28,".-30.септембар.",'Poc.strana'!C28,".године")</f>
        <v>01.јануар.2014.-30.септембар.2014.године</v>
      </c>
    </row>
    <row r="21" spans="1:11" ht="12.75">
      <c r="A21" s="24">
        <v>4</v>
      </c>
      <c r="B21" s="130" t="str">
        <f>+CONCATENATE("01.јануар.",'Poc.strana'!C28,".-31.децембар.",'Poc.strana'!C28,".године")</f>
        <v>01.јануар.2014.-31.децембар.2014.године</v>
      </c>
      <c r="C21" s="130"/>
      <c r="D21" s="24" t="str">
        <f>+CONCATENATE("15.фебруар.",'Poc.strana'!C28+1,". ")</f>
        <v>15.фебруар.2015. </v>
      </c>
      <c r="E21" s="24" t="s">
        <v>26</v>
      </c>
      <c r="F21" s="89" t="str">
        <f>+CONCATENATE("IC-K-G-JS-",'Poc.strana'!C24,"-",'Poc.strana'!C28,"-",A21)</f>
        <v>IC-K-G-JS--2014-4</v>
      </c>
      <c r="K21" s="2" t="str">
        <f>+CONCATENATE("01.јануар.",'Poc.strana'!C28,".-31.децембар.",'Poc.strana'!C28,".године")</f>
        <v>01.јануар.2014.-31.децембар.2014.године</v>
      </c>
    </row>
    <row r="24" ht="15.75">
      <c r="A24" s="9" t="s">
        <v>28</v>
      </c>
    </row>
    <row r="26" ht="15.75">
      <c r="A26" s="9" t="s">
        <v>51</v>
      </c>
    </row>
    <row r="28" spans="1:3" ht="15.75">
      <c r="A28" s="9" t="s">
        <v>61</v>
      </c>
      <c r="C28" s="78" t="s">
        <v>62</v>
      </c>
    </row>
    <row r="29" ht="15.75">
      <c r="C29" s="78" t="s">
        <v>63</v>
      </c>
    </row>
  </sheetData>
  <sheetProtection password="CE28" sheet="1" objects="1" scenarios="1" selectLockedCells="1" selectUnlockedCells="1"/>
  <mergeCells count="11">
    <mergeCell ref="F16:F17"/>
    <mergeCell ref="B21:C21"/>
    <mergeCell ref="B20:C20"/>
    <mergeCell ref="B19:C19"/>
    <mergeCell ref="B18:C18"/>
    <mergeCell ref="E16:E17"/>
    <mergeCell ref="A7:A8"/>
    <mergeCell ref="B7:C8"/>
    <mergeCell ref="D16:D17"/>
    <mergeCell ref="A16:A17"/>
    <mergeCell ref="B16:C17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&amp;CПериоди извештавања и рокови за достављање информација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75" zoomScalePageLayoutView="0" workbookViewId="0" topLeftCell="A1">
      <selection activeCell="E9" sqref="E9"/>
    </sheetView>
  </sheetViews>
  <sheetFormatPr defaultColWidth="9.140625" defaultRowHeight="12.75"/>
  <cols>
    <col min="1" max="1" width="9.57421875" style="36" customWidth="1"/>
    <col min="2" max="2" width="15.57421875" style="36" customWidth="1"/>
    <col min="3" max="3" width="58.57421875" style="36" customWidth="1"/>
    <col min="4" max="4" width="8.140625" style="36" customWidth="1"/>
    <col min="5" max="5" width="11.7109375" style="36" customWidth="1"/>
    <col min="6" max="16384" width="9.140625" style="36" customWidth="1"/>
  </cols>
  <sheetData>
    <row r="1" s="35" customFormat="1" ht="12.75">
      <c r="A1" s="35" t="s">
        <v>0</v>
      </c>
    </row>
    <row r="2" spans="4:5" s="35" customFormat="1" ht="14.25" customHeight="1">
      <c r="D2" s="68" t="s">
        <v>8</v>
      </c>
      <c r="E2" s="69">
        <f>IF('Poc.strana'!C40&lt;&gt;"",'Poc.strana'!C40,"")</f>
      </c>
    </row>
    <row r="3" ht="12.75">
      <c r="A3" s="35" t="str">
        <f>+CONCATENATE('Poc.strana'!A21," ",'Poc.strana'!C21)</f>
        <v>Назив енергетског субјекта: </v>
      </c>
    </row>
    <row r="5" ht="7.5" customHeight="1"/>
    <row r="6" spans="1:4" s="37" customFormat="1" ht="12.75">
      <c r="A6" s="56" t="str">
        <f>CONCATENATE("Табела ",Sadrzaj_Dinamika!B10,". ",Sadrzaj_Dinamika!C10,"у периоду ",'Poc.strana'!C30)</f>
        <v>Табела ПГС-1. Комерцијални подаци о јавном снабдевању крајњих купаца природним гасом у периоду 01.јануар.2014.-31.децембар.2014.године</v>
      </c>
      <c r="B6" s="36"/>
      <c r="C6" s="36"/>
      <c r="D6" s="36"/>
    </row>
    <row r="7" spans="1:5" ht="13.5" customHeight="1">
      <c r="A7" s="152" t="s">
        <v>81</v>
      </c>
      <c r="B7" s="152"/>
      <c r="C7" s="152"/>
      <c r="D7" s="152" t="s">
        <v>82</v>
      </c>
      <c r="E7" s="150"/>
    </row>
    <row r="8" spans="1:8" ht="13.5" thickBot="1">
      <c r="A8" s="154"/>
      <c r="B8" s="155"/>
      <c r="C8" s="155"/>
      <c r="D8" s="153"/>
      <c r="E8" s="151"/>
      <c r="F8" s="38"/>
      <c r="G8" s="38"/>
      <c r="H8" s="38"/>
    </row>
    <row r="9" spans="1:8" ht="13.5" thickTop="1">
      <c r="A9" s="156" t="s">
        <v>83</v>
      </c>
      <c r="B9" s="159" t="s">
        <v>86</v>
      </c>
      <c r="C9" s="160"/>
      <c r="D9" s="97"/>
      <c r="E9" s="120"/>
      <c r="F9" s="38"/>
      <c r="G9" s="38"/>
      <c r="H9" s="38"/>
    </row>
    <row r="10" spans="1:8" ht="22.5" customHeight="1">
      <c r="A10" s="157"/>
      <c r="B10" s="161" t="s">
        <v>64</v>
      </c>
      <c r="C10" s="162"/>
      <c r="D10" s="96"/>
      <c r="E10" s="99"/>
      <c r="F10" s="38"/>
      <c r="G10" s="38"/>
      <c r="H10" s="38"/>
    </row>
    <row r="11" spans="1:8" ht="27" customHeight="1">
      <c r="A11" s="157"/>
      <c r="B11" s="163" t="s">
        <v>65</v>
      </c>
      <c r="C11" s="164"/>
      <c r="D11" s="63"/>
      <c r="E11" s="100"/>
      <c r="F11" s="38"/>
      <c r="G11" s="38"/>
      <c r="H11" s="38"/>
    </row>
    <row r="12" spans="1:8" ht="27" customHeight="1">
      <c r="A12" s="157"/>
      <c r="B12" s="139" t="s">
        <v>87</v>
      </c>
      <c r="C12" s="92" t="s">
        <v>88</v>
      </c>
      <c r="D12" s="90"/>
      <c r="E12" s="101"/>
      <c r="F12" s="38"/>
      <c r="G12" s="38"/>
      <c r="H12" s="38"/>
    </row>
    <row r="13" spans="1:8" ht="27" customHeight="1">
      <c r="A13" s="157"/>
      <c r="B13" s="140"/>
      <c r="C13" s="93" t="s">
        <v>89</v>
      </c>
      <c r="D13" s="91"/>
      <c r="E13" s="102"/>
      <c r="F13" s="38"/>
      <c r="G13" s="38"/>
      <c r="H13" s="38"/>
    </row>
    <row r="14" spans="1:8" ht="27" customHeight="1">
      <c r="A14" s="157"/>
      <c r="B14" s="140"/>
      <c r="C14" s="94" t="s">
        <v>90</v>
      </c>
      <c r="D14" s="91"/>
      <c r="E14" s="102"/>
      <c r="F14" s="38"/>
      <c r="G14" s="38"/>
      <c r="H14" s="38"/>
    </row>
    <row r="15" spans="1:8" ht="27" customHeight="1">
      <c r="A15" s="158"/>
      <c r="B15" s="141"/>
      <c r="C15" s="95" t="s">
        <v>91</v>
      </c>
      <c r="D15" s="63"/>
      <c r="E15" s="100"/>
      <c r="F15" s="38"/>
      <c r="G15" s="38"/>
      <c r="H15" s="38"/>
    </row>
    <row r="16" spans="1:8" ht="22.5" customHeight="1">
      <c r="A16" s="148" t="s">
        <v>84</v>
      </c>
      <c r="B16" s="148"/>
      <c r="C16" s="59" t="s">
        <v>66</v>
      </c>
      <c r="D16" s="65"/>
      <c r="E16" s="103"/>
      <c r="F16" s="38"/>
      <c r="G16" s="38"/>
      <c r="H16" s="38"/>
    </row>
    <row r="17" spans="1:8" ht="25.5" customHeight="1">
      <c r="A17" s="149"/>
      <c r="B17" s="149"/>
      <c r="C17" s="61" t="s">
        <v>67</v>
      </c>
      <c r="D17" s="66"/>
      <c r="E17" s="104"/>
      <c r="F17" s="38"/>
      <c r="G17" s="38"/>
      <c r="H17" s="38"/>
    </row>
    <row r="18" spans="1:8" ht="22.5" customHeight="1">
      <c r="A18" s="142" t="s">
        <v>85</v>
      </c>
      <c r="B18" s="143"/>
      <c r="C18" s="53" t="s">
        <v>68</v>
      </c>
      <c r="D18" s="64"/>
      <c r="E18" s="105"/>
      <c r="F18" s="38"/>
      <c r="G18" s="38"/>
      <c r="H18" s="38"/>
    </row>
    <row r="19" spans="1:8" ht="22.5" customHeight="1">
      <c r="A19" s="144"/>
      <c r="B19" s="145"/>
      <c r="C19" s="49" t="s">
        <v>69</v>
      </c>
      <c r="D19" s="39"/>
      <c r="E19" s="106"/>
      <c r="F19" s="38"/>
      <c r="G19" s="38"/>
      <c r="H19" s="38"/>
    </row>
    <row r="20" spans="1:8" ht="22.5" customHeight="1">
      <c r="A20" s="146"/>
      <c r="B20" s="147"/>
      <c r="C20" s="52" t="s">
        <v>74</v>
      </c>
      <c r="D20" s="40" t="s">
        <v>13</v>
      </c>
      <c r="E20" s="98"/>
      <c r="F20" s="38"/>
      <c r="G20" s="38"/>
      <c r="H20" s="38"/>
    </row>
  </sheetData>
  <sheetProtection password="CE28" sheet="1" selectLockedCells="1"/>
  <mergeCells count="10">
    <mergeCell ref="B12:B15"/>
    <mergeCell ref="A18:B20"/>
    <mergeCell ref="A16:B17"/>
    <mergeCell ref="E7:E8"/>
    <mergeCell ref="D7:D8"/>
    <mergeCell ref="A7:C8"/>
    <mergeCell ref="A9:A15"/>
    <mergeCell ref="B9:C9"/>
    <mergeCell ref="B10:C10"/>
    <mergeCell ref="B11:C11"/>
  </mergeCells>
  <dataValidations count="6">
    <dataValidation type="whole" operator="greaterThanOrEqual" allowBlank="1" showInputMessage="1" showErrorMessage="1" error="Погрешан унос података!" sqref="E10 E16 E18">
      <formula1>0</formula1>
    </dataValidation>
    <dataValidation type="whole" operator="lessThanOrEqual" allowBlank="1" showInputMessage="1" showErrorMessage="1" error="Погрешан унос података!" sqref="E17 E19 E11:E12">
      <formula1>E16</formula1>
    </dataValidation>
    <dataValidation type="whole" operator="greaterThanOrEqual" allowBlank="1" showInputMessage="1" showErrorMessage="1" sqref="E20">
      <formula1>0</formula1>
    </dataValidation>
    <dataValidation type="whole" operator="lessThanOrEqual" allowBlank="1" showInputMessage="1" showErrorMessage="1" error="Погрешан унос података!" sqref="E15">
      <formula1>E11</formula1>
    </dataValidation>
    <dataValidation type="whole" operator="lessThanOrEqual" allowBlank="1" showInputMessage="1" showErrorMessage="1" error="Погрешан унос података!" sqref="E14">
      <formula1>E11</formula1>
    </dataValidation>
    <dataValidation type="whole" operator="lessThanOrEqual" allowBlank="1" showInputMessage="1" showErrorMessage="1" error="Погрешан унос података!" sqref="E13">
      <formula1>E11</formula1>
    </dataValidation>
  </dataValidations>
  <printOptions horizontalCentered="1"/>
  <pageMargins left="0.75" right="0.75" top="1" bottom="1" header="0.5" footer="0.5"/>
  <pageSetup horizontalDpi="600" verticalDpi="600" orientation="landscape" paperSize="9" scale="67" r:id="rId1"/>
  <headerFooter alignWithMargins="0">
    <oddFooter>&amp;CЈавно снабдевање крајњих купаца природним гасом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9.57421875" style="36" customWidth="1"/>
    <col min="2" max="2" width="15.57421875" style="36" customWidth="1"/>
    <col min="3" max="3" width="58.57421875" style="36" customWidth="1"/>
    <col min="4" max="4" width="8.140625" style="36" customWidth="1"/>
    <col min="5" max="5" width="11.7109375" style="36" customWidth="1"/>
    <col min="6" max="16384" width="9.140625" style="36" customWidth="1"/>
  </cols>
  <sheetData>
    <row r="1" s="35" customFormat="1" ht="12.75">
      <c r="A1" s="35" t="s">
        <v>0</v>
      </c>
    </row>
    <row r="2" spans="4:5" s="35" customFormat="1" ht="14.25" customHeight="1">
      <c r="D2" s="68" t="s">
        <v>8</v>
      </c>
      <c r="E2" s="69">
        <f>IF('Poc.strana'!C40&lt;&gt;"",'Poc.strana'!C40,"")</f>
      </c>
    </row>
    <row r="3" ht="12.75">
      <c r="A3" s="35" t="str">
        <f>+CONCATENATE('Poc.strana'!A21," ",'Poc.strana'!C21)</f>
        <v>Назив енергетског субјекта: </v>
      </c>
    </row>
    <row r="5" ht="7.5" customHeight="1"/>
    <row r="6" ht="12.75">
      <c r="A6" s="56" t="str">
        <f>CONCATENATE("Табела ",Sadrzaj_Dinamika!B11,". ",Sadrzaj_Dinamika!C11,"у периоду ",'Poc.strana'!C30)</f>
        <v>Табела ПГС-2. Рад корисничког сервиса у периоду 01.јануар.2014.-31.децембар.2014.године</v>
      </c>
    </row>
    <row r="7" spans="1:5" ht="13.5" thickBot="1">
      <c r="A7" s="165" t="s">
        <v>81</v>
      </c>
      <c r="B7" s="165"/>
      <c r="C7" s="165"/>
      <c r="D7" s="41" t="s">
        <v>82</v>
      </c>
      <c r="E7" s="42"/>
    </row>
    <row r="8" spans="1:5" ht="13.5" thickTop="1">
      <c r="A8" s="166" t="s">
        <v>96</v>
      </c>
      <c r="B8" s="166"/>
      <c r="C8" s="50" t="s">
        <v>15</v>
      </c>
      <c r="D8" s="58"/>
      <c r="E8" s="121"/>
    </row>
    <row r="9" spans="1:5" ht="12.75">
      <c r="A9" s="167"/>
      <c r="B9" s="167"/>
      <c r="C9" s="52" t="s">
        <v>16</v>
      </c>
      <c r="D9" s="48" t="s">
        <v>17</v>
      </c>
      <c r="E9" s="122"/>
    </row>
    <row r="10" spans="1:5" ht="12.75" customHeight="1">
      <c r="A10" s="168" t="s">
        <v>97</v>
      </c>
      <c r="B10" s="168"/>
      <c r="C10" s="53" t="s">
        <v>18</v>
      </c>
      <c r="D10" s="55"/>
      <c r="E10" s="123"/>
    </row>
    <row r="11" spans="1:5" ht="12.75">
      <c r="A11" s="169"/>
      <c r="B11" s="169"/>
      <c r="C11" s="49" t="s">
        <v>19</v>
      </c>
      <c r="D11" s="47"/>
      <c r="E11" s="124"/>
    </row>
    <row r="12" spans="1:5" ht="12.75">
      <c r="A12" s="169"/>
      <c r="B12" s="169"/>
      <c r="C12" s="43" t="s">
        <v>20</v>
      </c>
      <c r="D12" s="44"/>
      <c r="E12" s="124"/>
    </row>
    <row r="13" spans="1:5" ht="12.75">
      <c r="A13" s="169"/>
      <c r="B13" s="169"/>
      <c r="C13" s="49" t="s">
        <v>21</v>
      </c>
      <c r="D13" s="47"/>
      <c r="E13" s="124"/>
    </row>
    <row r="14" spans="1:5" ht="12.75">
      <c r="A14" s="169"/>
      <c r="B14" s="169"/>
      <c r="C14" s="49" t="s">
        <v>22</v>
      </c>
      <c r="D14" s="47"/>
      <c r="E14" s="124"/>
    </row>
    <row r="15" spans="1:5" ht="12.75">
      <c r="A15" s="167"/>
      <c r="B15" s="167"/>
      <c r="C15" s="54" t="s">
        <v>11</v>
      </c>
      <c r="D15" s="48"/>
      <c r="E15" s="127">
        <f>SUM(E10:E14)</f>
        <v>0</v>
      </c>
    </row>
    <row r="16" spans="1:5" ht="12.75" customHeight="1">
      <c r="A16" s="168" t="s">
        <v>98</v>
      </c>
      <c r="B16" s="168"/>
      <c r="C16" s="59" t="s">
        <v>41</v>
      </c>
      <c r="D16" s="60" t="s">
        <v>12</v>
      </c>
      <c r="E16" s="123"/>
    </row>
    <row r="17" spans="1:5" ht="15.75" customHeight="1">
      <c r="A17" s="169"/>
      <c r="B17" s="169"/>
      <c r="C17" s="57" t="s">
        <v>48</v>
      </c>
      <c r="D17" s="44" t="s">
        <v>24</v>
      </c>
      <c r="E17" s="124"/>
    </row>
    <row r="18" spans="1:5" ht="12.75" customHeight="1">
      <c r="A18" s="169"/>
      <c r="B18" s="169"/>
      <c r="C18" s="57" t="s">
        <v>49</v>
      </c>
      <c r="D18" s="44" t="s">
        <v>13</v>
      </c>
      <c r="E18" s="124"/>
    </row>
    <row r="19" spans="1:5" ht="12.75" customHeight="1">
      <c r="A19" s="167"/>
      <c r="B19" s="167"/>
      <c r="C19" s="61" t="s">
        <v>50</v>
      </c>
      <c r="D19" s="62" t="s">
        <v>12</v>
      </c>
      <c r="E19" s="122"/>
    </row>
    <row r="20" spans="1:5" ht="12.75" customHeight="1">
      <c r="A20" s="170" t="s">
        <v>99</v>
      </c>
      <c r="B20" s="170"/>
      <c r="C20" s="51" t="s">
        <v>70</v>
      </c>
      <c r="D20" s="45"/>
      <c r="E20" s="125"/>
    </row>
    <row r="21" spans="1:5" ht="25.5">
      <c r="A21" s="167"/>
      <c r="B21" s="167"/>
      <c r="C21" s="52" t="s">
        <v>23</v>
      </c>
      <c r="D21" s="48" t="s">
        <v>24</v>
      </c>
      <c r="E21" s="126"/>
    </row>
  </sheetData>
  <sheetProtection password="CE28" sheet="1" selectLockedCells="1"/>
  <mergeCells count="5">
    <mergeCell ref="A7:C7"/>
    <mergeCell ref="A8:B9"/>
    <mergeCell ref="A10:B15"/>
    <mergeCell ref="A16:B19"/>
    <mergeCell ref="A20:B21"/>
  </mergeCells>
  <dataValidations count="1">
    <dataValidation type="whole" operator="greaterThanOrEqual" allowBlank="1" showInputMessage="1" showErrorMessage="1" error="Погрешан унос података!" sqref="E8:E21 E15">
      <formula1>0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1"/>
  <headerFooter>
    <oddFooter xml:space="preserve">&amp;CКориснички сервис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30" sqref="K30"/>
    </sheetView>
  </sheetViews>
  <sheetFormatPr defaultColWidth="9.140625" defaultRowHeight="12.75"/>
  <cols>
    <col min="1" max="1" width="5.7109375" style="4" customWidth="1"/>
    <col min="6" max="6" width="32.28125" style="0" customWidth="1"/>
    <col min="7" max="7" width="10.140625" style="0" customWidth="1"/>
    <col min="8" max="8" width="8.57421875" style="0" customWidth="1"/>
    <col min="9" max="9" width="12.28125" style="0" customWidth="1"/>
  </cols>
  <sheetData>
    <row r="1" s="15" customFormat="1" ht="12.75">
      <c r="A1" s="15" t="s">
        <v>0</v>
      </c>
    </row>
    <row r="2" spans="6:7" s="16" customFormat="1" ht="14.25" customHeight="1">
      <c r="F2" s="17" t="s">
        <v>8</v>
      </c>
      <c r="G2" s="18">
        <f>IF('Poc.strana'!C40&lt;&gt;"",'Poc.strana'!C40,"")</f>
      </c>
    </row>
    <row r="3" s="16" customFormat="1" ht="12.75">
      <c r="A3" s="15" t="str">
        <f>+CONCATENATE('Poc.strana'!A21," ",'Poc.strana'!C21)</f>
        <v>Назив енергетског субјекта: </v>
      </c>
    </row>
    <row r="4" s="16" customFormat="1" ht="12.75"/>
    <row r="5" s="16" customFormat="1" ht="7.5" customHeight="1"/>
    <row r="6" s="19" customFormat="1" ht="12.75">
      <c r="A6" s="16" t="str">
        <f>CONCATENATE("Табела ",Sadrzaj_Dinamika!B12,". ",Sadrzaj_Dinamika!C12,"у периоду ",'Poc.strana'!C30)</f>
        <v>Табела ПГС-3. Комерцијални показатељи квалитета јавног снабдевања природним гасом у периоду 01.јануар.2014.-31.децембар.2014.године</v>
      </c>
    </row>
    <row r="7" spans="1:8" ht="12.75">
      <c r="A7" s="171"/>
      <c r="B7" s="173" t="s">
        <v>100</v>
      </c>
      <c r="C7" s="174"/>
      <c r="D7" s="174"/>
      <c r="E7" s="174"/>
      <c r="F7" s="174"/>
      <c r="G7" s="171" t="s">
        <v>82</v>
      </c>
      <c r="H7" s="184"/>
    </row>
    <row r="8" spans="1:8" ht="24.75" customHeight="1" thickBot="1">
      <c r="A8" s="172"/>
      <c r="B8" s="175"/>
      <c r="C8" s="175"/>
      <c r="D8" s="175"/>
      <c r="E8" s="175"/>
      <c r="F8" s="175"/>
      <c r="G8" s="172"/>
      <c r="H8" s="185"/>
    </row>
    <row r="9" spans="1:8" ht="13.5" thickTop="1">
      <c r="A9" s="128" t="s">
        <v>32</v>
      </c>
      <c r="B9" s="181" t="s">
        <v>101</v>
      </c>
      <c r="C9" s="182"/>
      <c r="D9" s="182"/>
      <c r="E9" s="182"/>
      <c r="F9" s="182"/>
      <c r="G9" s="182"/>
      <c r="H9" s="183"/>
    </row>
    <row r="10" spans="1:8" ht="12.75">
      <c r="A10" s="107" t="s">
        <v>33</v>
      </c>
      <c r="B10" s="186" t="s">
        <v>93</v>
      </c>
      <c r="C10" s="187"/>
      <c r="D10" s="187"/>
      <c r="E10" s="187"/>
      <c r="F10" s="187"/>
      <c r="G10" s="108" t="s">
        <v>14</v>
      </c>
      <c r="H10" s="115">
        <f>IF('Javno snabdevanje'!E9&lt;&gt;0,('Javno snabdevanje'!E9-'Javno snabdevanje'!E12)/'Javno snabdevanje'!E9,"")</f>
      </c>
    </row>
    <row r="11" spans="1:8" ht="27" customHeight="1">
      <c r="A11" s="11" t="s">
        <v>34</v>
      </c>
      <c r="B11" s="176" t="s">
        <v>71</v>
      </c>
      <c r="C11" s="177"/>
      <c r="D11" s="177"/>
      <c r="E11" s="177"/>
      <c r="F11" s="178"/>
      <c r="G11" s="5" t="s">
        <v>14</v>
      </c>
      <c r="H11" s="109">
        <f>IF('Javno snabdevanje'!E10&gt;0,'Javno snabdevanje'!E11/'Javno snabdevanje'!E10,"")</f>
      </c>
    </row>
    <row r="12" spans="1:9" ht="40.5" customHeight="1">
      <c r="A12" s="34" t="s">
        <v>92</v>
      </c>
      <c r="B12" s="179" t="s">
        <v>72</v>
      </c>
      <c r="C12" s="180"/>
      <c r="D12" s="180"/>
      <c r="E12" s="180"/>
      <c r="F12" s="180"/>
      <c r="G12" s="7" t="s">
        <v>14</v>
      </c>
      <c r="H12" s="110">
        <f>IF('Javno snabdevanje'!E16&gt;0,'Javno snabdevanje'!E17/'Javno snabdevanje'!E16,"")</f>
      </c>
      <c r="I12" s="33"/>
    </row>
    <row r="15" s="19" customFormat="1" ht="12.75">
      <c r="A15" s="16" t="str">
        <f>CONCATENATE("Табела ",Sadrzaj_Dinamika!B13,". ",Sadrzaj_Dinamika!C13,"у периоду ",'Poc.strana'!C30)</f>
        <v>Табела ПГС-4. Додатни аналитички подаци о раду јавног снабдевача у периоду 01.јануар.2014.-31.децембар.2014.године</v>
      </c>
    </row>
    <row r="16" spans="1:8" ht="12.75">
      <c r="A16" s="171"/>
      <c r="B16" s="195" t="s">
        <v>102</v>
      </c>
      <c r="C16" s="196"/>
      <c r="D16" s="196"/>
      <c r="E16" s="196"/>
      <c r="F16" s="196"/>
      <c r="G16" s="171" t="s">
        <v>82</v>
      </c>
      <c r="H16" s="184"/>
    </row>
    <row r="17" spans="1:8" ht="24.75" customHeight="1" thickBot="1">
      <c r="A17" s="172"/>
      <c r="B17" s="197"/>
      <c r="C17" s="197"/>
      <c r="D17" s="197"/>
      <c r="E17" s="197"/>
      <c r="F17" s="197"/>
      <c r="G17" s="172"/>
      <c r="H17" s="185"/>
    </row>
    <row r="18" spans="1:8" ht="13.5" thickTop="1">
      <c r="A18" s="116" t="s">
        <v>32</v>
      </c>
      <c r="B18" s="190" t="s">
        <v>94</v>
      </c>
      <c r="C18" s="190"/>
      <c r="D18" s="190"/>
      <c r="E18" s="190"/>
      <c r="F18" s="190"/>
      <c r="G18" s="190"/>
      <c r="H18" s="190"/>
    </row>
    <row r="19" spans="1:9" ht="25.5" customHeight="1">
      <c r="A19" s="117" t="s">
        <v>33</v>
      </c>
      <c r="B19" s="191" t="s">
        <v>95</v>
      </c>
      <c r="C19" s="191"/>
      <c r="D19" s="191"/>
      <c r="E19" s="191"/>
      <c r="F19" s="191"/>
      <c r="G19" s="118" t="s">
        <v>14</v>
      </c>
      <c r="H19" s="119">
        <f>IF('Javno snabdevanje'!E9&lt;&gt;0,'Javno snabdevanje'!E12/'Javno snabdevanje'!E9,"")</f>
      </c>
      <c r="I19" s="33"/>
    </row>
    <row r="20" spans="1:8" ht="12.75">
      <c r="A20" s="116" t="s">
        <v>35</v>
      </c>
      <c r="B20" s="190" t="s">
        <v>103</v>
      </c>
      <c r="C20" s="190"/>
      <c r="D20" s="190"/>
      <c r="E20" s="190"/>
      <c r="F20" s="190"/>
      <c r="G20" s="190"/>
      <c r="H20" s="190"/>
    </row>
    <row r="21" spans="1:8" ht="28.5" customHeight="1">
      <c r="A21" s="12" t="s">
        <v>36</v>
      </c>
      <c r="B21" s="188" t="s">
        <v>73</v>
      </c>
      <c r="C21" s="189"/>
      <c r="D21" s="189"/>
      <c r="E21" s="189"/>
      <c r="F21" s="189"/>
      <c r="G21" s="6" t="s">
        <v>14</v>
      </c>
      <c r="H21" s="111">
        <f>IF('Javno snabdevanje'!E18&gt;0,'Javno snabdevanje'!E19/'Javno snabdevanje'!E18,"")</f>
      </c>
    </row>
    <row r="22" spans="1:9" ht="12.75">
      <c r="A22" s="34" t="s">
        <v>37</v>
      </c>
      <c r="B22" s="192" t="s">
        <v>74</v>
      </c>
      <c r="C22" s="192"/>
      <c r="D22" s="192"/>
      <c r="E22" s="192"/>
      <c r="F22" s="192"/>
      <c r="G22" s="7" t="s">
        <v>13</v>
      </c>
      <c r="H22" s="112">
        <f>IF('Javno snabdevanje'!E20&lt;&gt;"",'Javno snabdevanje'!E20,"")</f>
      </c>
      <c r="I22" s="33"/>
    </row>
    <row r="23" spans="1:8" ht="12.75">
      <c r="A23" s="129" t="s">
        <v>105</v>
      </c>
      <c r="B23" s="194" t="s">
        <v>104</v>
      </c>
      <c r="C23" s="194"/>
      <c r="D23" s="194"/>
      <c r="E23" s="194"/>
      <c r="F23" s="194"/>
      <c r="G23" s="194"/>
      <c r="H23" s="194"/>
    </row>
    <row r="24" spans="1:8" ht="12.75">
      <c r="A24" s="12" t="s">
        <v>106</v>
      </c>
      <c r="B24" s="188" t="s">
        <v>41</v>
      </c>
      <c r="C24" s="189"/>
      <c r="D24" s="189"/>
      <c r="E24" s="189"/>
      <c r="F24" s="189"/>
      <c r="G24" s="6" t="s">
        <v>12</v>
      </c>
      <c r="H24" s="113">
        <f>IF('Korisnicki servis'!E16&lt;&gt;"",'Korisnicki servis'!E16,"")</f>
      </c>
    </row>
    <row r="25" spans="1:8" ht="12.75">
      <c r="A25" s="11" t="s">
        <v>107</v>
      </c>
      <c r="B25" s="176" t="s">
        <v>42</v>
      </c>
      <c r="C25" s="177"/>
      <c r="D25" s="177"/>
      <c r="E25" s="177"/>
      <c r="F25" s="177"/>
      <c r="G25" s="5" t="s">
        <v>24</v>
      </c>
      <c r="H25" s="114">
        <f>IF('Korisnicki servis'!E17&lt;&gt;"",'Korisnicki servis'!E17,"")</f>
      </c>
    </row>
    <row r="26" spans="1:8" ht="12.75">
      <c r="A26" s="11" t="s">
        <v>108</v>
      </c>
      <c r="B26" s="176" t="s">
        <v>44</v>
      </c>
      <c r="C26" s="177"/>
      <c r="D26" s="177"/>
      <c r="E26" s="177"/>
      <c r="F26" s="177"/>
      <c r="G26" s="5" t="s">
        <v>13</v>
      </c>
      <c r="H26" s="114">
        <f>IF('Korisnicki servis'!E18&lt;&gt;"",'Korisnicki servis'!E18,"")</f>
      </c>
    </row>
    <row r="27" spans="1:8" ht="12.75">
      <c r="A27" s="11" t="s">
        <v>109</v>
      </c>
      <c r="B27" s="176" t="s">
        <v>43</v>
      </c>
      <c r="C27" s="177"/>
      <c r="D27" s="177"/>
      <c r="E27" s="177"/>
      <c r="F27" s="177"/>
      <c r="G27" s="5" t="s">
        <v>12</v>
      </c>
      <c r="H27" s="114">
        <f>IF('Korisnicki servis'!E19&lt;&gt;"",'Korisnicki servis'!E19,"")</f>
      </c>
    </row>
    <row r="28" spans="1:8" ht="12.75">
      <c r="A28" s="34" t="s">
        <v>110</v>
      </c>
      <c r="B28" s="192" t="s">
        <v>45</v>
      </c>
      <c r="C28" s="193"/>
      <c r="D28" s="193"/>
      <c r="E28" s="193"/>
      <c r="F28" s="193"/>
      <c r="G28" s="7" t="s">
        <v>24</v>
      </c>
      <c r="H28" s="112">
        <f>IF('Korisnicki servis'!E21&lt;&gt;"",'Korisnicki servis'!E21,"")</f>
      </c>
    </row>
  </sheetData>
  <sheetProtection password="CE28" sheet="1" selectLockedCells="1" selectUnlockedCells="1"/>
  <mergeCells count="23">
    <mergeCell ref="B26:F26"/>
    <mergeCell ref="B27:F27"/>
    <mergeCell ref="B28:F28"/>
    <mergeCell ref="B23:H23"/>
    <mergeCell ref="B16:F17"/>
    <mergeCell ref="G16:G17"/>
    <mergeCell ref="H16:H17"/>
    <mergeCell ref="B20:H20"/>
    <mergeCell ref="A16:A17"/>
    <mergeCell ref="B25:F25"/>
    <mergeCell ref="B24:F24"/>
    <mergeCell ref="B18:H18"/>
    <mergeCell ref="B19:F19"/>
    <mergeCell ref="B21:F21"/>
    <mergeCell ref="B22:F22"/>
    <mergeCell ref="A7:A8"/>
    <mergeCell ref="B7:F8"/>
    <mergeCell ref="G7:G8"/>
    <mergeCell ref="B11:F11"/>
    <mergeCell ref="B12:F12"/>
    <mergeCell ref="B9:H9"/>
    <mergeCell ref="H7:H8"/>
    <mergeCell ref="B10:F10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&amp;CКвалитет јавног снабдевања крајњих купаца природним гасом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Nebojsa Culum</cp:lastModifiedBy>
  <cp:lastPrinted>2014-02-13T08:36:16Z</cp:lastPrinted>
  <dcterms:created xsi:type="dcterms:W3CDTF">2007-10-06T09:59:51Z</dcterms:created>
  <dcterms:modified xsi:type="dcterms:W3CDTF">2015-02-24T08:03:16Z</dcterms:modified>
  <cp:category/>
  <cp:version/>
  <cp:contentType/>
  <cp:contentStatus/>
</cp:coreProperties>
</file>